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ttok\Downloads\"/>
    </mc:Choice>
  </mc:AlternateContent>
  <xr:revisionPtr revIDLastSave="0" documentId="8_{991EBE27-32A5-4725-BBFB-74EA5D934AA1}" xr6:coauthVersionLast="47" xr6:coauthVersionMax="47" xr10:uidLastSave="{00000000-0000-0000-0000-000000000000}"/>
  <bookViews>
    <workbookView xWindow="795" yWindow="690" windowWidth="25365" windowHeight="19680" xr2:uid="{7D859691-AEA4-4712-8804-15B77AC0EF47}"/>
  </bookViews>
  <sheets>
    <sheet name="Tau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41" i="1" l="1"/>
  <c r="F41" i="1" s="1"/>
  <c r="D40" i="1"/>
  <c r="F38" i="1"/>
  <c r="E38" i="1"/>
  <c r="D38" i="1"/>
  <c r="C36" i="1"/>
  <c r="D35" i="1"/>
  <c r="F35" i="1" s="1"/>
  <c r="D34" i="1"/>
  <c r="F34" i="1" s="1"/>
  <c r="D33" i="1"/>
  <c r="E36" i="1" s="1"/>
  <c r="D31" i="1"/>
  <c r="E31" i="1" s="1"/>
  <c r="D30" i="1"/>
  <c r="F30" i="1" s="1"/>
  <c r="D29" i="1"/>
  <c r="F29" i="1" s="1"/>
  <c r="D27" i="1"/>
  <c r="F27" i="1" s="1"/>
  <c r="D26" i="1"/>
  <c r="E26" i="1" s="1"/>
  <c r="D25" i="1"/>
  <c r="F25" i="1" s="1"/>
  <c r="D18" i="1"/>
  <c r="F26" i="1" l="1"/>
  <c r="D42" i="1"/>
  <c r="F42" i="1" s="1"/>
  <c r="F40" i="1"/>
  <c r="F31" i="1"/>
  <c r="E27" i="1"/>
  <c r="E29" i="1"/>
  <c r="F33" i="1"/>
  <c r="F45" i="1" s="1" a="1"/>
  <c r="F45" i="1" s="1"/>
  <c r="E25" i="1"/>
  <c r="E30" i="1"/>
  <c r="E43" i="1" l="1"/>
  <c r="D4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tc={E90E6604-9D79-4338-9370-133DEA9D6032}</author>
    <author>tc={7348FE55-7466-42DC-B357-E16851DA6507}</author>
    <author>tc={1A882A07-F067-491F-A648-A4F195AA51B6}</author>
    <author>tc={85B581FD-EFE1-48AA-9A00-FF1D7BFD6D9C}</author>
    <author>tc={22DC94A3-0307-4C93-840D-6ECD856C0081}</author>
  </authors>
  <commentList>
    <comment ref="B4" authorId="0" shapeId="0" xr:uid="{E90E6604-9D79-4338-9370-133DEA9D6032}">
      <text>
        <t>[Kommenttiketju]
Excel-versiosi avulla voit lukea tämän kommenttiketjun, mutta siihen tehdyt muutokset poistetaan, jos tiedosto avataan uudemmassa Excel-versiossa. Lisätietoja: https://go.microsoft.com/fwlink/?linkid=870924
Kommentti:
    Yleensä 6-7 Alkuperäisessä esiliinassa 6. Myös 5 nyytinkiä on mahdollinen. Ripsiraitoja tulee esiliinaan yhtä monta kuin nyytinkejä.</t>
      </text>
    </comment>
    <comment ref="B11" authorId="1" shapeId="0" xr:uid="{7348FE55-7466-42DC-B357-E16851DA6507}">
      <text>
        <t>[Kommenttiketju]
Excel-versiosi avulla voit lukea tämän kommenttiketjun, mutta siihen tehdyt muutokset poistetaan, jos tiedosto avataan uudemmassa Excel-versiossa. Lisätietoja: https://go.microsoft.com/fwlink/?linkid=870924
Kommentti:
    Alkuperäisessä välipalttinoiden leveys vaihtelee välillä 2,7-4,0 cm. Tyypillinen leveys voisi olla esimerkiksi 3,4 cm.</t>
      </text>
    </comment>
    <comment ref="B16" authorId="2" shapeId="0" xr:uid="{1A882A07-F067-491F-A648-A4F195AA51B6}">
      <text>
        <t xml:space="preserve">[Kommenttiketju]
Excel-versiosi avulla voit lukea tämän kommenttiketjun, mutta siihen tehdyt muutokset poistetaan, jos tiedosto avataan uudemmassa Excel-versiossa. Lisätietoja: https://go.microsoft.com/fwlink/?linkid=870924
Kommentti:
    Saumavarat tulevat vyötärökaitaleen ja esiliinakankaan väliseen saumaan sekä sivukaitaleiden ja esiliinakankaan väliseen saumaan. </t>
      </text>
    </comment>
    <comment ref="B17" authorId="3" shapeId="0" xr:uid="{85B581FD-EFE1-48AA-9A00-FF1D7BFD6D9C}">
      <text>
        <t>[Kommenttiketju]
Excel-versiosi avulla voit lukea tämän kommenttiketjun, mutta siihen tehdyt muutokset poistetaan, jos tiedosto avataan uudemmassa Excel-versiossa. Lisätietoja: https://go.microsoft.com/fwlink/?linkid=870924
Kommentti:
    Jos päärmevara on 1 cm niin silloin päärmeen leveys on 5 mm</t>
      </text>
    </comment>
    <comment ref="D20" authorId="4" shapeId="0" xr:uid="{22DC94A3-0307-4C93-840D-6ECD856C0081}">
      <text>
        <t>[Kommenttiketju]
Excel-versiosi avulla voit lukea tämän kommenttiketjun, mutta siihen tehdyt muutokset poistetaan, jos tiedosto avataan uudemmassa Excel-versiossa. Lisätietoja: https://go.microsoft.com/fwlink/?linkid=870924
Kommentti:
    Kangas kutistuu puilta otettaessa sekä kun se kastellaan ensimmäisen kerran. Arvioi, paljonko kankaasi kutistuu.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<sst xmlns="http://schemas.openxmlformats.org/spreadsheetml/2006/main" count="39" uniqueCount="33">
  <si>
    <t>Kudontaohje nyytinkiesiliinaan (esikuva LHMVHMAE582:167)</t>
  </si>
  <si>
    <t>Määritä mitat</t>
  </si>
  <si>
    <t>Nyytinkien määrä</t>
  </si>
  <si>
    <t>korkeus (cm)</t>
  </si>
  <si>
    <t>vyötärökaitaleen korkeus</t>
  </si>
  <si>
    <t>alkupalttina</t>
  </si>
  <si>
    <t>ensimmäinen ripsiraita</t>
  </si>
  <si>
    <t>muut ripsiraidat</t>
  </si>
  <si>
    <t>välipalttina</t>
  </si>
  <si>
    <t>nyytingin leveys</t>
  </si>
  <si>
    <t>loppupalttina</t>
  </si>
  <si>
    <t>reunaripsin leveys</t>
  </si>
  <si>
    <t>reunanyytingin leveys</t>
  </si>
  <si>
    <t>saumavara</t>
  </si>
  <si>
    <t>päärmevara</t>
  </si>
  <si>
    <t>valmis pituus</t>
  </si>
  <si>
    <t>Kutistuma</t>
  </si>
  <si>
    <t>Kudontasuunnitelma</t>
  </si>
  <si>
    <t>kutistettu kangas</t>
  </si>
  <si>
    <t>puissa oleva kangas</t>
  </si>
  <si>
    <t>cm</t>
  </si>
  <si>
    <t>palttinaa</t>
  </si>
  <si>
    <t>vyötärönkaitaleen ripsiraita</t>
  </si>
  <si>
    <t>saumavara ja hieman palttinaa</t>
  </si>
  <si>
    <t>alkupalttina ja saumavara</t>
  </si>
  <si>
    <t>välipalttina ja päärmevara</t>
  </si>
  <si>
    <t>palttinaa ja päärmevara</t>
  </si>
  <si>
    <t>ripsiraita</t>
  </si>
  <si>
    <t>kudo näitä x</t>
  </si>
  <si>
    <t xml:space="preserve">viimeisen palttinan loppuun kudo </t>
  </si>
  <si>
    <t>extra palttinaa</t>
  </si>
  <si>
    <t>reunan ripsiraita</t>
  </si>
  <si>
    <t>Yhteensä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</si>
</sst>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&quot; cm&quot;"/>
    <numFmt numFmtId="165" formatCode="0.0\ %"/>
    <numFmt numFmtId="166" formatCode="0.0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3"/>
      <color theme="4"/>
      <name val="Aptos Narrow"/>
      <family val="2"/>
      <scheme val="minor"/>
    </font>
    <font>
      <b/>
      <sz val="12"/>
      <color theme="4"/>
      <name val="Aptos Narrow"/>
      <family val="2"/>
      <scheme val="minor"/>
    </font>
    <font>
      <b/>
      <sz val="11"/>
      <color theme="4"/>
      <name val="Aptos Narrow"/>
      <family val="2"/>
      <scheme val="minor"/>
    </font>
    <font>
      <b/>
      <i/>
      <sz val="11"/>
      <color rgb="FF7F7F7F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0" tint="-0.499984740745262"/>
      <name val="Aptos Narrow"/>
      <family val="2"/>
      <scheme val="minor"/>
    </font>
    <font>
      <b/>
      <sz val="11"/>
      <name val="Aptos Narrow"/>
      <family val="2"/>
      <scheme val="minor"/>
    </font>
    <font>
      <sz val="9"/>
      <color indexed="81"/>
      <name val="Tahoma"/>
      <charset val="1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E6F0FA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rgb="FFF5F9FD"/>
      </left>
      <right/>
      <top style="medium">
        <color rgb="FFF5F9FD"/>
      </top>
      <bottom/>
      <diagonal/>
    </border>
    <border>
      <left/>
      <right/>
      <top style="medium">
        <color rgb="FFF5F9FD"/>
      </top>
      <bottom/>
      <diagonal/>
    </border>
    <border>
      <left/>
      <right style="medium">
        <color theme="3" tint="0.749992370372631"/>
      </right>
      <top style="medium">
        <color rgb="FFF5F9FD"/>
      </top>
      <bottom/>
      <diagonal/>
    </border>
    <border>
      <left style="medium">
        <color rgb="FFF5F9FD"/>
      </left>
      <right/>
      <top/>
      <bottom/>
      <diagonal/>
    </border>
    <border>
      <left/>
      <right style="medium">
        <color theme="3" tint="0.749992370372631"/>
      </right>
      <top/>
      <bottom/>
      <diagonal/>
    </border>
    <border>
      <left style="medium">
        <color rgb="FFF5F9FD"/>
      </left>
      <right/>
      <top/>
      <bottom style="medium">
        <color theme="3" tint="0.749992370372631"/>
      </bottom>
      <diagonal/>
    </border>
    <border>
      <left/>
      <right/>
      <top/>
      <bottom style="medium">
        <color theme="3" tint="0.749992370372631"/>
      </bottom>
      <diagonal/>
    </border>
    <border>
      <left/>
      <right style="medium">
        <color theme="3" tint="0.749992370372631"/>
      </right>
      <top/>
      <bottom style="medium">
        <color theme="3" tint="0.749992370372631"/>
      </bottom>
      <diagonal/>
    </border>
    <border>
      <left style="thin">
        <color theme="4"/>
      </left>
      <right style="medium">
        <color theme="3" tint="0.749992370372631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3" fillId="3" borderId="1" applyNumberFormat="0" applyAlignment="0" applyProtection="0"/>
    <xf numFmtId="0" fontId="4" fillId="0" borderId="0" applyNumberFormat="0" applyFill="0" applyBorder="0" applyAlignment="0" applyProtection="0"/>
    <xf numFmtId="0" fontId="1" fillId="4" borderId="0" applyNumberFormat="0" applyBorder="0" applyAlignment="0" applyProtection="0"/>
  </cellStyleXfs>
  <cellXfs count="49">
    <xf numFmtId="0" fontId="0" fillId="0" borderId="0" xfId="0"/>
    <xf numFmtId="0" fontId="0" fillId="5" borderId="0" xfId="0" applyFill="1"/>
    <xf numFmtId="0" fontId="6" fillId="5" borderId="0" xfId="0" applyFont="1" applyFill="1" applyAlignment="1">
      <alignment vertical="center"/>
    </xf>
    <xf numFmtId="0" fontId="5" fillId="5" borderId="0" xfId="0" applyFont="1" applyFill="1"/>
    <xf numFmtId="0" fontId="7" fillId="6" borderId="2" xfId="0" applyFont="1" applyFill="1" applyBorder="1" applyAlignment="1">
      <alignment vertical="center"/>
    </xf>
    <xf numFmtId="0" fontId="5" fillId="6" borderId="3" xfId="0" applyFont="1" applyFill="1" applyBorder="1"/>
    <xf numFmtId="0" fontId="5" fillId="6" borderId="4" xfId="0" applyFont="1" applyFill="1" applyBorder="1"/>
    <xf numFmtId="0" fontId="0" fillId="6" borderId="5" xfId="0" applyFill="1" applyBorder="1"/>
    <xf numFmtId="0" fontId="0" fillId="6" borderId="0" xfId="0" applyFill="1"/>
    <xf numFmtId="0" fontId="3" fillId="3" borderId="1" xfId="2"/>
    <xf numFmtId="0" fontId="4" fillId="0" borderId="0" xfId="3"/>
    <xf numFmtId="0" fontId="0" fillId="6" borderId="6" xfId="0" applyFill="1" applyBorder="1"/>
    <xf numFmtId="0" fontId="8" fillId="4" borderId="5" xfId="4" applyFont="1" applyBorder="1"/>
    <xf numFmtId="0" fontId="5" fillId="4" borderId="0" xfId="4" applyFont="1" applyBorder="1"/>
    <xf numFmtId="0" fontId="0" fillId="4" borderId="5" xfId="4" applyFont="1" applyBorder="1"/>
    <xf numFmtId="0" fontId="1" fillId="4" borderId="0" xfId="4" applyBorder="1"/>
    <xf numFmtId="0" fontId="1" fillId="4" borderId="5" xfId="4" applyBorder="1"/>
    <xf numFmtId="164" fontId="5" fillId="4" borderId="0" xfId="4" applyNumberFormat="1" applyFont="1" applyBorder="1"/>
    <xf numFmtId="165" fontId="3" fillId="3" borderId="1" xfId="2" applyNumberFormat="1"/>
    <xf numFmtId="0" fontId="0" fillId="6" borderId="7" xfId="0" applyFill="1" applyBorder="1"/>
    <xf numFmtId="0" fontId="0" fillId="6" borderId="8" xfId="0" applyFill="1" applyBorder="1"/>
    <xf numFmtId="0" fontId="0" fillId="6" borderId="9" xfId="0" applyFill="1" applyBorder="1"/>
    <xf numFmtId="0" fontId="7" fillId="8" borderId="2" xfId="0" applyFont="1" applyFill="1" applyBorder="1"/>
    <xf numFmtId="0" fontId="0" fillId="8" borderId="3" xfId="0" applyFill="1" applyBorder="1"/>
    <xf numFmtId="0" fontId="5" fillId="8" borderId="3" xfId="0" applyFont="1" applyFill="1" applyBorder="1"/>
    <xf numFmtId="0" fontId="4" fillId="0" borderId="3" xfId="3" applyBorder="1"/>
    <xf numFmtId="0" fontId="5" fillId="8" borderId="4" xfId="0" applyFont="1" applyFill="1" applyBorder="1"/>
    <xf numFmtId="0" fontId="5" fillId="8" borderId="5" xfId="0" applyFont="1" applyFill="1" applyBorder="1"/>
    <xf numFmtId="0" fontId="0" fillId="8" borderId="0" xfId="0" applyFill="1"/>
    <xf numFmtId="0" fontId="5" fillId="8" borderId="0" xfId="0" applyFont="1" applyFill="1" applyAlignment="1">
      <alignment horizontal="right"/>
    </xf>
    <xf numFmtId="0" fontId="9" fillId="0" borderId="0" xfId="3" applyFont="1"/>
    <xf numFmtId="0" fontId="5" fillId="8" borderId="6" xfId="0" applyFont="1" applyFill="1" applyBorder="1" applyAlignment="1">
      <alignment horizontal="right"/>
    </xf>
    <xf numFmtId="0" fontId="0" fillId="8" borderId="5" xfId="0" applyFill="1" applyBorder="1"/>
    <xf numFmtId="166" fontId="10" fillId="8" borderId="0" xfId="0" applyNumberFormat="1" applyFont="1" applyFill="1"/>
    <xf numFmtId="166" fontId="10" fillId="7" borderId="10" xfId="1" applyNumberFormat="1" applyFont="1" applyFill="1" applyBorder="1"/>
    <xf numFmtId="166" fontId="4" fillId="0" borderId="0" xfId="3" applyNumberFormat="1"/>
    <xf numFmtId="166" fontId="10" fillId="6" borderId="0" xfId="0" applyNumberFormat="1" applyFont="1" applyFill="1"/>
    <xf numFmtId="0" fontId="5" fillId="8" borderId="0" xfId="0" applyFont="1" applyFill="1" applyAlignment="1">
      <alignment horizontal="left"/>
    </xf>
    <xf numFmtId="0" fontId="0" fillId="8" borderId="6" xfId="0" applyFill="1" applyBorder="1"/>
    <xf numFmtId="0" fontId="4" fillId="6" borderId="0" xfId="3" applyFill="1"/>
    <xf numFmtId="0" fontId="10" fillId="6" borderId="6" xfId="0" applyFont="1" applyFill="1" applyBorder="1"/>
    <xf numFmtId="0" fontId="10" fillId="8" borderId="6" xfId="0" applyFont="1" applyFill="1" applyBorder="1"/>
    <xf numFmtId="0" fontId="5" fillId="8" borderId="7" xfId="0" applyFont="1" applyFill="1" applyBorder="1"/>
    <xf numFmtId="0" fontId="5" fillId="8" borderId="8" xfId="0" applyFont="1" applyFill="1" applyBorder="1"/>
    <xf numFmtId="164" fontId="11" fillId="8" borderId="8" xfId="0" applyNumberFormat="1" applyFont="1" applyFill="1" applyBorder="1"/>
    <xf numFmtId="164" fontId="4" fillId="0" borderId="8" xfId="3" applyNumberFormat="1" applyBorder="1"/>
    <xf numFmtId="164" fontId="12" fillId="7" borderId="9" xfId="1" applyNumberFormat="1" applyFont="1" applyFill="1" applyBorder="1"/>
    <xf numFmtId="0" fontId="5" fillId="4" borderId="5" xfId="4" applyFont="1" applyBorder="1" applyAlignment="1">
      <alignment horizontal="left"/>
    </xf>
    <xf numFmtId="0" fontId="5" fillId="8" borderId="5" xfId="0" applyFont="1" applyFill="1" applyBorder="1" applyAlignment="1">
      <alignment horizontal="left"/>
    </xf>
  </cellXfs>
  <cellStyles count="5">
    <cellStyle name="20 % - Aksentti1" xfId="4" builtinId="30"/>
    <cellStyle name="Hyvä" xfId="1" builtinId="26"/>
    <cellStyle name="Normaali" xfId="0" builtinId="0"/>
    <cellStyle name="Selittävä teksti" xfId="3" builtinId="53"/>
    <cellStyle name="Syöttö" xfId="2" builtinId="20"/>
  </cellStyles>
  <dxfs count="2">
    <dxf>
      <font>
        <color rgb="FFFF0000"/>
      </font>
      <fill>
        <patternFill>
          <bgColor rgb="FFFFCCCC"/>
        </patternFill>
      </fill>
    </dxf>
    <dxf>
      <font>
        <color rgb="FFFF0000"/>
      </font>
      <fill>
        <patternFill>
          <bgColor rgb="FFFFCC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371475</xdr:colOff>
      <xdr:row>2</xdr:row>
      <xdr:rowOff>1</xdr:rowOff>
    </xdr:from>
    <xdr:to>
      <xdr:col>6</xdr:col>
      <xdr:colOff>1057275</xdr:colOff>
      <xdr:row>13</xdr:row>
      <xdr:rowOff>9526</xdr:rowOff>
    </xdr:to>
    <xdr:sp macro="" textlink="">
      <xdr:nvSpPr>
        <xdr:cNvPr id="2" name="Tekstiruutu 1">
          <a:extLst>
            <a:ext uri="{FF2B5EF4-FFF2-40B4-BE49-F238E27FC236}">
              <a16:creationId xmlns:a16="http://schemas.microsoft.com/office/drawing/2014/main" id="{5386E9A1-1308-42DE-AEA6-6605E09F9AE8}"/>
            </a:ext>
          </a:extLst>
        </xdr:cNvPr>
        <xdr:cNvSpPr txBox="1"/>
      </xdr:nvSpPr>
      <xdr:spPr>
        <a:xfrm>
          <a:off x="4181475" y="419101"/>
          <a:ext cx="1676400" cy="2114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i-FI" sz="1100"/>
            <a:t>Vinkki: helpoiten lisäät pituutta välipalttinoihin</a:t>
          </a:r>
          <a:r>
            <a:rPr lang="fi-FI" sz="1100" baseline="0"/>
            <a:t>. Jos haluat paljon lisää pituutta (esim. 15 cm), kasvata nyytinkien määrää yhdellä. Samalla myös ripsiraitojen määrä kasvaa yhdellä.</a:t>
          </a:r>
        </a:p>
        <a:p>
          <a:endParaRPr lang="fi-FI" sz="1100" baseline="0"/>
        </a:p>
        <a:p>
          <a:r>
            <a:rPr lang="fi-FI" sz="1100"/>
            <a:t>Päinvastainen pätee</a:t>
          </a:r>
          <a:r>
            <a:rPr lang="fi-FI" sz="1100" baseline="0"/>
            <a:t> mallin lyhentämiseen.</a:t>
          </a:r>
          <a:endParaRPr lang="fi-FI" sz="1100"/>
        </a:p>
      </xdr:txBody>
    </xdr:sp>
    <xdr:clientData/>
  </xdr:twoCellAnchor>
  <xdr:twoCellAnchor>
    <xdr:from>
      <xdr:col>5</xdr:col>
      <xdr:colOff>647701</xdr:colOff>
      <xdr:row>15</xdr:row>
      <xdr:rowOff>161925</xdr:rowOff>
    </xdr:from>
    <xdr:to>
      <xdr:col>6</xdr:col>
      <xdr:colOff>723901</xdr:colOff>
      <xdr:row>20</xdr:row>
      <xdr:rowOff>0</xdr:rowOff>
    </xdr:to>
    <xdr:sp macro="" textlink="">
      <xdr:nvSpPr>
        <xdr:cNvPr id="3" name="Tekstiruutu 2">
          <a:extLst>
            <a:ext uri="{FF2B5EF4-FFF2-40B4-BE49-F238E27FC236}">
              <a16:creationId xmlns:a16="http://schemas.microsoft.com/office/drawing/2014/main" id="{EF4F23A2-9CBE-4656-971E-A45DD639F6EF}"/>
            </a:ext>
          </a:extLst>
        </xdr:cNvPr>
        <xdr:cNvSpPr txBox="1"/>
      </xdr:nvSpPr>
      <xdr:spPr>
        <a:xfrm>
          <a:off x="4457701" y="3067050"/>
          <a:ext cx="1066800" cy="790575"/>
        </a:xfrm>
        <a:prstGeom prst="flowChartAlternateProcess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fi-FI" sz="1100"/>
            <a:t>Säädä nämä itsellesi sopiviksi.</a:t>
          </a:r>
        </a:p>
      </xdr:txBody>
    </xdr:sp>
    <xdr:clientData/>
  </xdr:twoCellAnchor>
  <xdr:twoCellAnchor>
    <xdr:from>
      <xdr:col>5</xdr:col>
      <xdr:colOff>19050</xdr:colOff>
      <xdr:row>15</xdr:row>
      <xdr:rowOff>114300</xdr:rowOff>
    </xdr:from>
    <xdr:to>
      <xdr:col>5</xdr:col>
      <xdr:colOff>647701</xdr:colOff>
      <xdr:row>17</xdr:row>
      <xdr:rowOff>176213</xdr:rowOff>
    </xdr:to>
    <xdr:cxnSp macro="">
      <xdr:nvCxnSpPr>
        <xdr:cNvPr id="4" name="Suora nuoliyhdysviiva 3">
          <a:extLst>
            <a:ext uri="{FF2B5EF4-FFF2-40B4-BE49-F238E27FC236}">
              <a16:creationId xmlns:a16="http://schemas.microsoft.com/office/drawing/2014/main" id="{CE47EE9A-AA0B-43A4-8108-70463E70BE0E}"/>
            </a:ext>
          </a:extLst>
        </xdr:cNvPr>
        <xdr:cNvCxnSpPr>
          <a:stCxn id="3" idx="1"/>
        </xdr:cNvCxnSpPr>
      </xdr:nvCxnSpPr>
      <xdr:spPr>
        <a:xfrm flipH="1" flipV="1">
          <a:off x="3829050" y="3019425"/>
          <a:ext cx="628651" cy="442913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16</xdr:row>
      <xdr:rowOff>104775</xdr:rowOff>
    </xdr:from>
    <xdr:to>
      <xdr:col>5</xdr:col>
      <xdr:colOff>647701</xdr:colOff>
      <xdr:row>17</xdr:row>
      <xdr:rowOff>176213</xdr:rowOff>
    </xdr:to>
    <xdr:cxnSp macro="">
      <xdr:nvCxnSpPr>
        <xdr:cNvPr id="5" name="Suora nuoliyhdysviiva 4">
          <a:extLst>
            <a:ext uri="{FF2B5EF4-FFF2-40B4-BE49-F238E27FC236}">
              <a16:creationId xmlns:a16="http://schemas.microsoft.com/office/drawing/2014/main" id="{CCA60A38-C631-48F4-88EC-DB3FDB1A1552}"/>
            </a:ext>
          </a:extLst>
        </xdr:cNvPr>
        <xdr:cNvCxnSpPr>
          <a:stCxn id="3" idx="1"/>
        </xdr:cNvCxnSpPr>
      </xdr:nvCxnSpPr>
      <xdr:spPr>
        <a:xfrm flipH="1" flipV="1">
          <a:off x="3810000" y="3200400"/>
          <a:ext cx="647701" cy="261938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9525</xdr:colOff>
      <xdr:row>17</xdr:row>
      <xdr:rowOff>176213</xdr:rowOff>
    </xdr:from>
    <xdr:to>
      <xdr:col>5</xdr:col>
      <xdr:colOff>647701</xdr:colOff>
      <xdr:row>19</xdr:row>
      <xdr:rowOff>57150</xdr:rowOff>
    </xdr:to>
    <xdr:cxnSp macro="">
      <xdr:nvCxnSpPr>
        <xdr:cNvPr id="6" name="Suora nuoliyhdysviiva 5">
          <a:extLst>
            <a:ext uri="{FF2B5EF4-FFF2-40B4-BE49-F238E27FC236}">
              <a16:creationId xmlns:a16="http://schemas.microsoft.com/office/drawing/2014/main" id="{6E240D3B-00E5-4631-A0EF-96A035143BFC}"/>
            </a:ext>
          </a:extLst>
        </xdr:cNvPr>
        <xdr:cNvCxnSpPr>
          <a:stCxn id="3" idx="1"/>
        </xdr:cNvCxnSpPr>
      </xdr:nvCxnSpPr>
      <xdr:spPr>
        <a:xfrm flipH="1">
          <a:off x="3819525" y="3462338"/>
          <a:ext cx="638176" cy="261937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7</xdr:row>
      <xdr:rowOff>95251</xdr:rowOff>
    </xdr:from>
    <xdr:to>
      <xdr:col>5</xdr:col>
      <xdr:colOff>371475</xdr:colOff>
      <xdr:row>10</xdr:row>
      <xdr:rowOff>115957</xdr:rowOff>
    </xdr:to>
    <xdr:cxnSp macro="">
      <xdr:nvCxnSpPr>
        <xdr:cNvPr id="7" name="Suora nuoliyhdysviiva 6">
          <a:extLst>
            <a:ext uri="{FF2B5EF4-FFF2-40B4-BE49-F238E27FC236}">
              <a16:creationId xmlns:a16="http://schemas.microsoft.com/office/drawing/2014/main" id="{6EDA751C-F63E-4F58-82F6-FC52F054065C}"/>
            </a:ext>
          </a:extLst>
        </xdr:cNvPr>
        <xdr:cNvCxnSpPr>
          <a:stCxn id="2" idx="1"/>
        </xdr:cNvCxnSpPr>
      </xdr:nvCxnSpPr>
      <xdr:spPr>
        <a:xfrm flipH="1">
          <a:off x="3810000" y="1476376"/>
          <a:ext cx="371475" cy="592206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3</xdr:row>
      <xdr:rowOff>115957</xdr:rowOff>
    </xdr:from>
    <xdr:to>
      <xdr:col>5</xdr:col>
      <xdr:colOff>371475</xdr:colOff>
      <xdr:row>7</xdr:row>
      <xdr:rowOff>95251</xdr:rowOff>
    </xdr:to>
    <xdr:cxnSp macro="">
      <xdr:nvCxnSpPr>
        <xdr:cNvPr id="8" name="Suora nuoliyhdysviiva 7">
          <a:extLst>
            <a:ext uri="{FF2B5EF4-FFF2-40B4-BE49-F238E27FC236}">
              <a16:creationId xmlns:a16="http://schemas.microsoft.com/office/drawing/2014/main" id="{8CFAACB1-0D28-4EC6-8E36-200FBD4CEFFC}"/>
            </a:ext>
          </a:extLst>
        </xdr:cNvPr>
        <xdr:cNvCxnSpPr>
          <a:stCxn id="2" idx="1"/>
        </xdr:cNvCxnSpPr>
      </xdr:nvCxnSpPr>
      <xdr:spPr>
        <a:xfrm flipH="1" flipV="1">
          <a:off x="3810000" y="735082"/>
          <a:ext cx="371475" cy="741294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Ella Kaplas" id="{7F4176CF-712F-4496-B2BF-C3D3561DFC5B}" userId="80284307265bd365" providerId="Windows Live"/>
</personList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4" dT="2024-11-22T08:09:08.73" personId="{7F4176CF-712F-4496-B2BF-C3D3561DFC5B}" id="{E90E6604-9D79-4338-9370-133DEA9D6032}">
    <text>Yleensä 6-7 Alkuperäisessä esiliinassa 6. Myös 5 nyytinkiä on mahdollinen. Ripsiraitoja tulee esiliinaan yhtä monta kuin nyytinkejä.</text>
  </threadedComment>
  <threadedComment ref="B11" dT="2024-12-10T07:59:17.22" personId="{7F4176CF-712F-4496-B2BF-C3D3561DFC5B}" id="{7348FE55-7466-42DC-B357-E16851DA6507}">
    <text>Alkuperäisessä välipalttinoiden leveys vaihtelee välillä 2,7-4,0 cm. Tyypillinen leveys voisi olla esimerkiksi 3,4 cm.</text>
  </threadedComment>
  <threadedComment ref="B16" dT="2024-11-22T09:04:42.27" personId="{7F4176CF-712F-4496-B2BF-C3D3561DFC5B}" id="{1A882A07-F067-491F-A648-A4F195AA51B6}">
    <text xml:space="preserve">Saumavarat tulevat vyötärökaitaleen ja esiliinakankaan väliseen saumaan sekä sivukaitaleiden ja esiliinakankaan väliseen saumaan. </text>
  </threadedComment>
  <threadedComment ref="B17" dT="2026-03-16T07:12:48.36" personId="{7F4176CF-712F-4496-B2BF-C3D3561DFC5B}" id="{85B581FD-EFE1-48AA-9A00-FF1D7BFD6D9C}">
    <text>Jos päärmevara on 1 cm niin silloin päärmeen leveys on 5 mm</text>
  </threadedComment>
  <threadedComment ref="D20" dT="2024-11-22T08:57:32.66" personId="{7F4176CF-712F-4496-B2BF-C3D3561DFC5B}" id="{22DC94A3-0307-4C93-840D-6ECD856C0081}">
    <text>Kangas kutistuu puilta otettaessa sekä kun se kastellaan ensimmäisen kerran. Arvioi, paljonko kankaasi kutistuu.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B5E51-9283-409A-AB72-54468E457C19}">
  <dimension ref="A1:G47"/>
  <sheetViews>
    <sheetView tabSelected="1" view="pageLayout" zoomScaleNormal="100" workbookViewId="0">
      <selection activeCell="G42" sqref="G42"/>
    </sheetView>
  </sheetViews>
  <sheetFormatPr defaultRowHeight="15" x14ac:dyDescent="0.25"/>
  <cols>
    <col min="2" max="2" width="11" customWidth="1"/>
    <col min="3" max="3" width="26.28515625" customWidth="1"/>
    <col min="5" max="5" width="0" hidden="1" customWidth="1"/>
    <col min="6" max="6" width="14" customWidth="1"/>
    <col min="7" max="7" width="16.5703125" customWidth="1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ht="24" customHeight="1" thickBot="1" x14ac:dyDescent="0.3">
      <c r="A2" s="1"/>
      <c r="B2" s="2" t="s">
        <v>0</v>
      </c>
      <c r="C2" s="3"/>
      <c r="D2" s="3"/>
      <c r="E2" s="3"/>
      <c r="F2" s="3"/>
      <c r="G2" s="1"/>
    </row>
    <row r="3" spans="1:7" ht="15.75" x14ac:dyDescent="0.25">
      <c r="A3" s="1"/>
      <c r="B3" s="4" t="s">
        <v>1</v>
      </c>
      <c r="C3" s="5"/>
      <c r="D3" s="5"/>
      <c r="E3" s="5"/>
      <c r="F3" s="6"/>
      <c r="G3" s="1"/>
    </row>
    <row r="4" spans="1:7" x14ac:dyDescent="0.25">
      <c r="A4" s="1"/>
      <c r="B4" s="7" t="s">
        <v>2</v>
      </c>
      <c r="C4" s="8"/>
      <c r="D4" s="9">
        <v>6</v>
      </c>
      <c r="E4" s="10"/>
      <c r="F4" s="11"/>
      <c r="G4" s="1"/>
    </row>
    <row r="5" spans="1:7" x14ac:dyDescent="0.25">
      <c r="A5" s="1"/>
      <c r="B5" s="7"/>
      <c r="C5" s="8"/>
      <c r="D5" s="8"/>
      <c r="E5" s="10"/>
      <c r="F5" s="11"/>
      <c r="G5" s="1"/>
    </row>
    <row r="6" spans="1:7" x14ac:dyDescent="0.25">
      <c r="A6" s="1"/>
      <c r="B6" s="12"/>
      <c r="C6" s="13"/>
      <c r="D6" s="13" t="s">
        <v>3</v>
      </c>
      <c r="E6" s="10"/>
      <c r="F6" s="11"/>
      <c r="G6" s="1"/>
    </row>
    <row r="7" spans="1:7" x14ac:dyDescent="0.25">
      <c r="A7" s="1"/>
      <c r="B7" s="14" t="s">
        <v>4</v>
      </c>
      <c r="C7" s="15"/>
      <c r="D7" s="15">
        <v>1.6</v>
      </c>
      <c r="E7" s="10"/>
      <c r="F7" s="11"/>
      <c r="G7" s="1"/>
    </row>
    <row r="8" spans="1:7" x14ac:dyDescent="0.25">
      <c r="A8" s="1"/>
      <c r="B8" s="16" t="s">
        <v>5</v>
      </c>
      <c r="C8" s="15"/>
      <c r="D8" s="15">
        <v>1.4</v>
      </c>
      <c r="E8" s="10"/>
      <c r="F8" s="11"/>
      <c r="G8" s="1"/>
    </row>
    <row r="9" spans="1:7" x14ac:dyDescent="0.25">
      <c r="A9" s="1"/>
      <c r="B9" s="14" t="s">
        <v>6</v>
      </c>
      <c r="C9" s="15"/>
      <c r="D9" s="15">
        <v>2.8</v>
      </c>
      <c r="E9" s="10"/>
      <c r="F9" s="11"/>
      <c r="G9" s="1"/>
    </row>
    <row r="10" spans="1:7" x14ac:dyDescent="0.25">
      <c r="A10" s="1"/>
      <c r="B10" s="14" t="s">
        <v>7</v>
      </c>
      <c r="C10" s="15"/>
      <c r="D10" s="15">
        <v>4.0999999999999996</v>
      </c>
      <c r="E10" s="10"/>
      <c r="F10" s="11"/>
      <c r="G10" s="1"/>
    </row>
    <row r="11" spans="1:7" x14ac:dyDescent="0.25">
      <c r="A11" s="1"/>
      <c r="B11" s="14" t="s">
        <v>8</v>
      </c>
      <c r="C11" s="15"/>
      <c r="D11" s="9">
        <v>3.2</v>
      </c>
      <c r="E11" s="10"/>
      <c r="F11" s="11"/>
      <c r="G11" s="1"/>
    </row>
    <row r="12" spans="1:7" x14ac:dyDescent="0.25">
      <c r="A12" s="1"/>
      <c r="B12" s="14" t="s">
        <v>9</v>
      </c>
      <c r="C12" s="15"/>
      <c r="D12" s="15">
        <v>3.1</v>
      </c>
      <c r="E12" s="10"/>
      <c r="F12" s="11"/>
      <c r="G12" s="1"/>
    </row>
    <row r="13" spans="1:7" x14ac:dyDescent="0.25">
      <c r="A13" s="1"/>
      <c r="B13" s="14" t="s">
        <v>10</v>
      </c>
      <c r="C13" s="15"/>
      <c r="D13" s="15">
        <v>3.8</v>
      </c>
      <c r="E13" s="10"/>
      <c r="F13" s="11"/>
      <c r="G13" s="1"/>
    </row>
    <row r="14" spans="1:7" x14ac:dyDescent="0.25">
      <c r="A14" s="1"/>
      <c r="B14" s="14" t="s">
        <v>11</v>
      </c>
      <c r="C14" s="15"/>
      <c r="D14" s="15">
        <v>0.6</v>
      </c>
      <c r="E14" s="10"/>
      <c r="F14" s="11"/>
      <c r="G14" s="1"/>
    </row>
    <row r="15" spans="1:7" x14ac:dyDescent="0.25">
      <c r="A15" s="1"/>
      <c r="B15" s="14" t="s">
        <v>12</v>
      </c>
      <c r="C15" s="15"/>
      <c r="D15" s="15">
        <v>1.8</v>
      </c>
      <c r="E15" s="10"/>
      <c r="F15" s="11"/>
      <c r="G15" s="1"/>
    </row>
    <row r="16" spans="1:7" x14ac:dyDescent="0.25">
      <c r="A16" s="1"/>
      <c r="B16" s="14" t="s">
        <v>13</v>
      </c>
      <c r="C16" s="15"/>
      <c r="D16" s="9">
        <v>0.7</v>
      </c>
      <c r="E16" s="10"/>
      <c r="F16" s="11"/>
      <c r="G16" s="1"/>
    </row>
    <row r="17" spans="1:7" x14ac:dyDescent="0.25">
      <c r="A17" s="1"/>
      <c r="B17" s="14" t="s">
        <v>14</v>
      </c>
      <c r="C17" s="15"/>
      <c r="D17" s="9">
        <v>1</v>
      </c>
      <c r="E17" s="10"/>
      <c r="F17" s="11"/>
      <c r="G17" s="1"/>
    </row>
    <row r="18" spans="1:7" x14ac:dyDescent="0.25">
      <c r="A18" s="1"/>
      <c r="B18" s="47" t="s">
        <v>15</v>
      </c>
      <c r="C18" s="13"/>
      <c r="D18" s="17">
        <f>D7+D8+D9+D10*(D4-1)+D11*(D4-1)*2+D12*D4+D13</f>
        <v>80.7</v>
      </c>
      <c r="E18" s="10"/>
      <c r="F18" s="11"/>
      <c r="G18" s="1"/>
    </row>
    <row r="19" spans="1:7" x14ac:dyDescent="0.25">
      <c r="A19" s="1"/>
      <c r="B19" s="7"/>
      <c r="C19" s="8"/>
      <c r="D19" s="8"/>
      <c r="E19" s="10"/>
      <c r="F19" s="11"/>
      <c r="G19" s="1"/>
    </row>
    <row r="20" spans="1:7" x14ac:dyDescent="0.25">
      <c r="A20" s="1"/>
      <c r="B20" s="7" t="s">
        <v>16</v>
      </c>
      <c r="C20" s="8"/>
      <c r="D20" s="18">
        <v>7.0000000000000007E-2</v>
      </c>
      <c r="E20" s="10"/>
      <c r="F20" s="11"/>
      <c r="G20" s="1"/>
    </row>
    <row r="21" spans="1:7" ht="15.75" thickBot="1" x14ac:dyDescent="0.3">
      <c r="A21" s="1"/>
      <c r="B21" s="19"/>
      <c r="C21" s="20"/>
      <c r="D21" s="20"/>
      <c r="E21" s="20"/>
      <c r="F21" s="21"/>
      <c r="G21" s="1"/>
    </row>
    <row r="22" spans="1:7" ht="15.75" thickBot="1" x14ac:dyDescent="0.3">
      <c r="A22" s="1"/>
      <c r="B22" s="1"/>
      <c r="C22" s="1"/>
      <c r="D22" s="1"/>
      <c r="E22" s="1"/>
      <c r="F22" s="1"/>
      <c r="G22" s="1"/>
    </row>
    <row r="23" spans="1:7" ht="15.75" x14ac:dyDescent="0.25">
      <c r="A23" s="1"/>
      <c r="B23" s="22" t="s">
        <v>17</v>
      </c>
      <c r="C23" s="23"/>
      <c r="D23" s="24" t="s">
        <v>18</v>
      </c>
      <c r="E23" s="25"/>
      <c r="F23" s="26" t="s">
        <v>19</v>
      </c>
      <c r="G23" s="1"/>
    </row>
    <row r="24" spans="1:7" x14ac:dyDescent="0.25">
      <c r="A24" s="1"/>
      <c r="B24" s="27"/>
      <c r="C24" s="28"/>
      <c r="D24" s="29" t="s">
        <v>20</v>
      </c>
      <c r="E24" s="30"/>
      <c r="F24" s="31" t="s">
        <v>20</v>
      </c>
      <c r="G24" s="1"/>
    </row>
    <row r="25" spans="1:7" x14ac:dyDescent="0.25">
      <c r="A25" s="1"/>
      <c r="B25" s="32" t="s">
        <v>21</v>
      </c>
      <c r="C25" s="28"/>
      <c r="D25" s="33">
        <f>D7+D17/2</f>
        <v>2.1</v>
      </c>
      <c r="E25" s="10">
        <f>D25</f>
        <v>2.1</v>
      </c>
      <c r="F25" s="34">
        <f>D25*(1+$D$20)</f>
        <v>2.2470000000000003</v>
      </c>
      <c r="G25" s="1"/>
    </row>
    <row r="26" spans="1:7" x14ac:dyDescent="0.25">
      <c r="A26" s="1"/>
      <c r="B26" s="32" t="s">
        <v>22</v>
      </c>
      <c r="C26" s="28"/>
      <c r="D26" s="33">
        <f>D7</f>
        <v>1.6</v>
      </c>
      <c r="E26" s="10">
        <f>D26</f>
        <v>1.6</v>
      </c>
      <c r="F26" s="34">
        <f>D26*(1+$D$20)</f>
        <v>1.7120000000000002</v>
      </c>
      <c r="G26" s="1"/>
    </row>
    <row r="27" spans="1:7" x14ac:dyDescent="0.25">
      <c r="A27" s="1"/>
      <c r="B27" s="32" t="s">
        <v>23</v>
      </c>
      <c r="C27" s="28"/>
      <c r="D27" s="33">
        <f>D16+0.2</f>
        <v>0.89999999999999991</v>
      </c>
      <c r="E27" s="35">
        <f>D27</f>
        <v>0.89999999999999991</v>
      </c>
      <c r="F27" s="34">
        <f>D27*(1+$D$20)</f>
        <v>0.96299999999999997</v>
      </c>
      <c r="G27" s="1"/>
    </row>
    <row r="28" spans="1:7" x14ac:dyDescent="0.25">
      <c r="A28" s="1"/>
      <c r="B28" s="7"/>
      <c r="C28" s="8"/>
      <c r="D28" s="36"/>
      <c r="E28" s="8"/>
      <c r="F28" s="11"/>
      <c r="G28" s="1"/>
    </row>
    <row r="29" spans="1:7" x14ac:dyDescent="0.25">
      <c r="A29" s="1"/>
      <c r="B29" s="32" t="s">
        <v>24</v>
      </c>
      <c r="C29" s="28"/>
      <c r="D29" s="33">
        <f>D8+D16</f>
        <v>2.0999999999999996</v>
      </c>
      <c r="E29" s="35">
        <f>D29</f>
        <v>2.0999999999999996</v>
      </c>
      <c r="F29" s="34">
        <f>D29*(1+$D$20)</f>
        <v>2.2469999999999999</v>
      </c>
      <c r="G29" s="1"/>
    </row>
    <row r="30" spans="1:7" x14ac:dyDescent="0.25">
      <c r="A30" s="1"/>
      <c r="B30" s="32" t="s">
        <v>6</v>
      </c>
      <c r="C30" s="28"/>
      <c r="D30" s="33">
        <f>D9</f>
        <v>2.8</v>
      </c>
      <c r="E30" s="35">
        <f>D30</f>
        <v>2.8</v>
      </c>
      <c r="F30" s="34">
        <f>D30*(1+$D$20)</f>
        <v>2.996</v>
      </c>
      <c r="G30" s="1"/>
    </row>
    <row r="31" spans="1:7" x14ac:dyDescent="0.25">
      <c r="A31" s="1"/>
      <c r="B31" s="32" t="s">
        <v>25</v>
      </c>
      <c r="C31" s="28"/>
      <c r="D31" s="33">
        <f>D11+D17</f>
        <v>4.2</v>
      </c>
      <c r="E31" s="35">
        <f>D31</f>
        <v>4.2</v>
      </c>
      <c r="F31" s="34">
        <f>D31*(1+$D$20)</f>
        <v>4.4940000000000007</v>
      </c>
      <c r="G31" s="1"/>
    </row>
    <row r="32" spans="1:7" x14ac:dyDescent="0.25">
      <c r="A32" s="1"/>
      <c r="B32" s="7"/>
      <c r="C32" s="8"/>
      <c r="D32" s="36"/>
      <c r="E32" s="8"/>
      <c r="F32" s="11"/>
      <c r="G32" s="1"/>
    </row>
    <row r="33" spans="1:7" x14ac:dyDescent="0.25">
      <c r="A33" s="1"/>
      <c r="B33" s="32" t="s">
        <v>26</v>
      </c>
      <c r="C33" s="28"/>
      <c r="D33" s="33">
        <f>D11+D17</f>
        <v>4.2</v>
      </c>
      <c r="E33" s="10"/>
      <c r="F33" s="34">
        <f>D33*(1+$D$20)</f>
        <v>4.4940000000000007</v>
      </c>
      <c r="G33" s="1"/>
    </row>
    <row r="34" spans="1:7" x14ac:dyDescent="0.25">
      <c r="A34" s="1"/>
      <c r="B34" s="32" t="s">
        <v>27</v>
      </c>
      <c r="C34" s="28"/>
      <c r="D34" s="33">
        <f>D10</f>
        <v>4.0999999999999996</v>
      </c>
      <c r="E34" s="10"/>
      <c r="F34" s="34">
        <f>D34*(1+$D$20)</f>
        <v>4.3869999999999996</v>
      </c>
      <c r="G34" s="1"/>
    </row>
    <row r="35" spans="1:7" x14ac:dyDescent="0.25">
      <c r="A35" s="1"/>
      <c r="B35" s="32" t="s">
        <v>26</v>
      </c>
      <c r="C35" s="28"/>
      <c r="D35" s="33">
        <f>D11+D17</f>
        <v>4.2</v>
      </c>
      <c r="E35" s="10"/>
      <c r="F35" s="34">
        <f>D35*(1+$D$20)</f>
        <v>4.4940000000000007</v>
      </c>
      <c r="G35" s="1"/>
    </row>
    <row r="36" spans="1:7" x14ac:dyDescent="0.25">
      <c r="A36" s="1"/>
      <c r="B36" s="48" t="s">
        <v>28</v>
      </c>
      <c r="C36" s="37">
        <f>D4-1</f>
        <v>5</v>
      </c>
      <c r="D36" s="33"/>
      <c r="E36" s="10">
        <f>SUM(D33:D35)*(D4-1)</f>
        <v>62.5</v>
      </c>
      <c r="F36" s="38"/>
      <c r="G36" s="1"/>
    </row>
    <row r="37" spans="1:7" x14ac:dyDescent="0.25">
      <c r="A37" s="1"/>
      <c r="B37" s="32" t="s">
        <v>29</v>
      </c>
      <c r="C37" s="28"/>
      <c r="D37" s="33"/>
      <c r="E37" s="35"/>
      <c r="F37" s="38"/>
      <c r="G37" s="1"/>
    </row>
    <row r="38" spans="1:7" x14ac:dyDescent="0.25">
      <c r="A38" s="1"/>
      <c r="B38" s="32" t="s">
        <v>30</v>
      </c>
      <c r="C38" s="28"/>
      <c r="D38" s="33">
        <f>D13+D17-D11-D17</f>
        <v>0.59999999999999964</v>
      </c>
      <c r="E38" s="35">
        <f>D38</f>
        <v>0.59999999999999964</v>
      </c>
      <c r="F38" s="34">
        <f>D38*(1+$D$20)</f>
        <v>0.64199999999999968</v>
      </c>
      <c r="G38" s="1"/>
    </row>
    <row r="39" spans="1:7" x14ac:dyDescent="0.25">
      <c r="A39" s="1"/>
      <c r="B39" s="7"/>
      <c r="C39" s="8"/>
      <c r="D39" s="36"/>
      <c r="E39" s="39"/>
      <c r="F39" s="40"/>
      <c r="G39" s="1"/>
    </row>
    <row r="40" spans="1:7" x14ac:dyDescent="0.25">
      <c r="A40" s="1"/>
      <c r="B40" s="32" t="s">
        <v>13</v>
      </c>
      <c r="C40" s="28"/>
      <c r="D40" s="33">
        <f>D16</f>
        <v>0.7</v>
      </c>
      <c r="E40" s="10"/>
      <c r="F40" s="34">
        <f>D40*(1+$D$20)</f>
        <v>0.749</v>
      </c>
      <c r="G40" s="1"/>
    </row>
    <row r="41" spans="1:7" x14ac:dyDescent="0.25">
      <c r="A41" s="1"/>
      <c r="B41" s="32" t="s">
        <v>31</v>
      </c>
      <c r="C41" s="28"/>
      <c r="D41" s="33">
        <f>D14</f>
        <v>0.6</v>
      </c>
      <c r="E41" s="10"/>
      <c r="F41" s="34">
        <f>D41*(1+$D$20)</f>
        <v>0.64200000000000002</v>
      </c>
      <c r="G41" s="1"/>
    </row>
    <row r="42" spans="1:7" x14ac:dyDescent="0.25">
      <c r="A42" s="1"/>
      <c r="B42" s="32" t="s">
        <v>26</v>
      </c>
      <c r="C42" s="28"/>
      <c r="D42" s="33">
        <f>D41+D17</f>
        <v>1.6</v>
      </c>
      <c r="E42" s="10"/>
      <c r="F42" s="34">
        <f>D42*(1+$D$20)</f>
        <v>1.7120000000000002</v>
      </c>
      <c r="G42" s="1"/>
    </row>
    <row r="43" spans="1:7" x14ac:dyDescent="0.25">
      <c r="A43" s="1"/>
      <c r="B43" s="48" t="s">
        <v>28</v>
      </c>
      <c r="C43" s="37">
        <v>2</v>
      </c>
      <c r="D43" s="28"/>
      <c r="E43" s="10">
        <f>SUM(D40:D42)*2</f>
        <v>5.8</v>
      </c>
      <c r="F43" s="41"/>
      <c r="G43" s="1"/>
    </row>
    <row r="44" spans="1:7" x14ac:dyDescent="0.25">
      <c r="A44" s="1"/>
      <c r="B44" s="7"/>
      <c r="C44" s="8"/>
      <c r="D44" s="8"/>
      <c r="E44" s="39"/>
      <c r="F44" s="40"/>
      <c r="G44" s="1"/>
    </row>
    <row r="45" spans="1:7" ht="15.75" thickBot="1" x14ac:dyDescent="0.3">
      <c r="A45" s="1"/>
      <c r="B45" s="42" t="s">
        <v>32</v>
      </c>
      <c r="C45" s="43"/>
      <c r="D45" s="44">
        <f>SUM(E25:E43)</f>
        <v>82.6</v>
      </c>
      <c r="E45" s="45"/>
      <c r="F45" s="46" cm="1">
        <f t="array" ref="F45">SUM(F25:F27,F29:F31,(F33:F35)*(D4-1),(F40:F42)*2)</f>
        <v>87.740000000000023</v>
      </c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</sheetData>
  <conditionalFormatting sqref="F29:F31 F33:F35 F38:F45 F25:F27 D20 F4:F20 F23">
    <cfRule type="containsText" dxfId="1" priority="2" operator="containsText" text="mikä on aika paljon">
      <formula>NOT(ISERROR(SEARCH("mikä on aika paljon",D4)))</formula>
    </cfRule>
  </conditionalFormatting>
  <conditionalFormatting sqref="B20:B21">
    <cfRule type="containsText" dxfId="0" priority="1" operator="containsText" text="mikä on aika paljon">
      <formula>NOT(ISERROR(SEARCH("mikä on aika paljon",B20)))</formula>
    </cfRule>
  </conditionalFormatting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Taul1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Ella Kaplas</dc:creator>
  <cp:lastModifiedBy>Ella Kaplas</cp:lastModifiedBy>
  <dcterms:created xsi:type="dcterms:W3CDTF">2026-04-17T05:21:29Z</dcterms:created>
  <dcterms:modified xsi:type="dcterms:W3CDTF">2026-04-17T05:24:31Z</dcterms:modified>
</cp:coreProperties>
</file>